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4\Bohumín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39" i="1"/>
  <c r="F39" i="1"/>
  <c r="G65" i="12"/>
  <c r="AC65" i="12"/>
  <c r="AD65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20" i="12"/>
  <c r="G19" i="12" s="1"/>
  <c r="I20" i="12"/>
  <c r="I19" i="12" s="1"/>
  <c r="K20" i="12"/>
  <c r="O20" i="12"/>
  <c r="O19" i="12" s="1"/>
  <c r="Q20" i="12"/>
  <c r="Q19" i="12" s="1"/>
  <c r="U20" i="12"/>
  <c r="G21" i="12"/>
  <c r="M21" i="12" s="1"/>
  <c r="I21" i="12"/>
  <c r="K21" i="12"/>
  <c r="K19" i="12" s="1"/>
  <c r="O21" i="12"/>
  <c r="Q21" i="12"/>
  <c r="U21" i="12"/>
  <c r="U19" i="12" s="1"/>
  <c r="K22" i="12"/>
  <c r="U22" i="12"/>
  <c r="G23" i="12"/>
  <c r="G22" i="12" s="1"/>
  <c r="I23" i="12"/>
  <c r="I22" i="12" s="1"/>
  <c r="K23" i="12"/>
  <c r="M23" i="12"/>
  <c r="O23" i="12"/>
  <c r="O22" i="12" s="1"/>
  <c r="Q23" i="12"/>
  <c r="Q22" i="12" s="1"/>
  <c r="U23" i="12"/>
  <c r="G24" i="12"/>
  <c r="M24" i="12" s="1"/>
  <c r="I24" i="12"/>
  <c r="K24" i="12"/>
  <c r="O24" i="12"/>
  <c r="Q24" i="12"/>
  <c r="U24" i="12"/>
  <c r="G26" i="12"/>
  <c r="G25" i="12" s="1"/>
  <c r="I26" i="12"/>
  <c r="K26" i="12"/>
  <c r="K25" i="12" s="1"/>
  <c r="M26" i="12"/>
  <c r="O26" i="12"/>
  <c r="O25" i="12" s="1"/>
  <c r="Q26" i="12"/>
  <c r="U26" i="12"/>
  <c r="U25" i="12" s="1"/>
  <c r="G27" i="12"/>
  <c r="I27" i="12"/>
  <c r="K27" i="12"/>
  <c r="M27" i="12"/>
  <c r="O27" i="12"/>
  <c r="Q27" i="12"/>
  <c r="U27" i="12"/>
  <c r="G28" i="12"/>
  <c r="M28" i="12" s="1"/>
  <c r="I28" i="12"/>
  <c r="I25" i="12" s="1"/>
  <c r="K28" i="12"/>
  <c r="O28" i="12"/>
  <c r="Q28" i="12"/>
  <c r="Q25" i="12" s="1"/>
  <c r="U28" i="12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7" i="12"/>
  <c r="G46" i="12" s="1"/>
  <c r="I47" i="12"/>
  <c r="I46" i="12" s="1"/>
  <c r="K47" i="12"/>
  <c r="M47" i="12"/>
  <c r="O47" i="12"/>
  <c r="O46" i="12" s="1"/>
  <c r="Q47" i="12"/>
  <c r="Q46" i="12" s="1"/>
  <c r="U47" i="12"/>
  <c r="G48" i="12"/>
  <c r="M48" i="12" s="1"/>
  <c r="I48" i="12"/>
  <c r="K48" i="12"/>
  <c r="K46" i="12" s="1"/>
  <c r="O48" i="12"/>
  <c r="Q48" i="12"/>
  <c r="U48" i="12"/>
  <c r="U46" i="12" s="1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7" i="12"/>
  <c r="I57" i="12"/>
  <c r="I56" i="12" s="1"/>
  <c r="K57" i="12"/>
  <c r="M57" i="12"/>
  <c r="O57" i="12"/>
  <c r="Q57" i="12"/>
  <c r="Q56" i="12" s="1"/>
  <c r="U57" i="12"/>
  <c r="U56" i="12" s="1"/>
  <c r="G58" i="12"/>
  <c r="M58" i="12" s="1"/>
  <c r="I58" i="12"/>
  <c r="K58" i="12"/>
  <c r="K56" i="12" s="1"/>
  <c r="O58" i="12"/>
  <c r="Q58" i="12"/>
  <c r="U58" i="12"/>
  <c r="G59" i="12"/>
  <c r="I59" i="12"/>
  <c r="K59" i="12"/>
  <c r="M59" i="12"/>
  <c r="O59" i="12"/>
  <c r="Q59" i="12"/>
  <c r="U59" i="12"/>
  <c r="G60" i="12"/>
  <c r="G56" i="12" s="1"/>
  <c r="I60" i="12"/>
  <c r="K60" i="12"/>
  <c r="O60" i="12"/>
  <c r="O56" i="12" s="1"/>
  <c r="Q60" i="12"/>
  <c r="U60" i="12"/>
  <c r="G61" i="12"/>
  <c r="I61" i="12"/>
  <c r="K61" i="12"/>
  <c r="M61" i="12"/>
  <c r="O61" i="12"/>
  <c r="Q61" i="12"/>
  <c r="U61" i="12"/>
  <c r="G62" i="12"/>
  <c r="K62" i="12"/>
  <c r="O62" i="12"/>
  <c r="U62" i="12"/>
  <c r="G63" i="12"/>
  <c r="I63" i="12"/>
  <c r="I62" i="12" s="1"/>
  <c r="K63" i="12"/>
  <c r="M63" i="12"/>
  <c r="M62" i="12" s="1"/>
  <c r="O63" i="12"/>
  <c r="Q63" i="12"/>
  <c r="Q62" i="12" s="1"/>
  <c r="U63" i="12"/>
  <c r="I20" i="1"/>
  <c r="I19" i="1"/>
  <c r="I18" i="1"/>
  <c r="I17" i="1"/>
  <c r="I16" i="1"/>
  <c r="I56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5" i="12"/>
  <c r="M46" i="12"/>
  <c r="M22" i="12"/>
  <c r="M56" i="12"/>
  <c r="M8" i="12"/>
  <c r="M60" i="12"/>
  <c r="M20" i="12"/>
  <c r="M19" i="12" s="1"/>
  <c r="M12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<sst xmlns="http://schemas.openxmlformats.org/spreadsheetml/2006/main" count="366" uniqueCount="217">
  <si>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</si>
  <si>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</si>
  <si>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</si>
  <si>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</si>
  <si>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</si>
  <si>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</si>
  <si>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</si>
  <si>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</si>
  <si>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</si>
  <si>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</si>
  <si>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</si>
  <si>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</si>
  <si>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</si>
  <si>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</si>
  <si>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</si>
  <si>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</si>
  <si>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</si>
  <si>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</si>
  <si>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</si>
  <si>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</si>
  <si>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</si>
  <si>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</si>
  <si>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</si>
  <si>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</si>
  <si>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</si>
  <si>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</si>
  <si>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</si>
  <si>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</si>
  <si>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</si>
  <si>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</si>
  <si>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</si>
  <si>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</si>
  <si>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</si>
  <si>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</si>
  <si>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</si>
  <si>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</si>
  <si>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</si>
  <si>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</si>
  <si>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</si>
  <si>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</si>
  <si>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</si>
  <si>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</si>
  <si>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</si>
  <si>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Bohumín - Vrbice</t>
  </si>
  <si>
    <t>Rozpočet:</t>
  </si>
  <si>
    <t>Misto</t>
  </si>
  <si>
    <t>Bohumín - Vrbice, rekonstrukce kanalizace mezi Š9-Š10</t>
  </si>
  <si>
    <t>Město Bohumín</t>
  </si>
  <si>
    <t>Masarykova 158</t>
  </si>
  <si>
    <t>Bohumín</t>
  </si>
  <si>
    <t>73581</t>
  </si>
  <si>
    <t>00297569</t>
  </si>
  <si>
    <t>Rozpočet</t>
  </si>
  <si>
    <t>Celkem za stavbu</t>
  </si>
  <si>
    <t>CZK</t>
  </si>
  <si>
    <t xml:space="preserve">Popis rozpočtu:  - </t>
  </si>
  <si>
    <t>SO 01 Rekonstrukce kanalizace mezi Š9-Š10</t>
  </si>
  <si>
    <t>Rekapitulace dílů</t>
  </si>
  <si>
    <t>Typ dílu</t>
  </si>
  <si>
    <t>1</t>
  </si>
  <si>
    <t>Zemní práce</t>
  </si>
  <si>
    <t>15</t>
  </si>
  <si>
    <t>Roubení</t>
  </si>
  <si>
    <t>4</t>
  </si>
  <si>
    <t>Vodorovné konstrukce</t>
  </si>
  <si>
    <t>8</t>
  </si>
  <si>
    <t>Trubní vedení</t>
  </si>
  <si>
    <t>93</t>
  </si>
  <si>
    <t>Dokončovací práce inž.staveb</t>
  </si>
  <si>
    <t>96</t>
  </si>
  <si>
    <t>Bourání konstrukcí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</si>
  <si>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</si>
  <si>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</si>
  <si>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</si>
  <si>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</si>
  <si>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</si>
  <si>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</si>
  <si>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</si>
  <si>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</si>
  <si>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</si>
  <si>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</si>
  <si>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</si>
  <si>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</si>
  <si>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</si>
  <si>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</si>
  <si>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</si>
  <si>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</si>
  <si>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</si>
  <si>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</si>
  <si>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</si>
  <si>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</si>
  <si>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</si>
  <si>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</si>
  <si>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</si>
  <si>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</si>
  <si>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</si>
  <si>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</si>
  <si>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</si>
  <si>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</si>
  <si>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</si>
  <si>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</si>
  <si>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</si>
  <si>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121100002RAA</t>
  </si>
  <si>
    <t>Sejmutí ornice a uložení na deponii, zpětný přesun, rozprostření v tl. 20 cm</t>
  </si>
  <si>
    <t>m3</t>
  </si>
  <si>
    <t>POL2_0</t>
  </si>
  <si>
    <t>132201212R00</t>
  </si>
  <si>
    <t>Hloubení rýh š.do 200 cm hor.3 do 1000m3,STROJNĚ</t>
  </si>
  <si>
    <t>POL1_0</t>
  </si>
  <si>
    <t>161101101R00</t>
  </si>
  <si>
    <t>Svislé přemístění výkopku z hor.1-4 do 2,5 m</t>
  </si>
  <si>
    <t>174101101R00</t>
  </si>
  <si>
    <t>Zásyp jam, rýh, šachet se zhutněním</t>
  </si>
  <si>
    <t>175101209R00</t>
  </si>
  <si>
    <t>Příplatek za prohození sypaniny pro obsyp objektu</t>
  </si>
  <si>
    <t>167101101R00</t>
  </si>
  <si>
    <t>Nakládání výkopku z hor.1-4 v množství do 100 m3</t>
  </si>
  <si>
    <t>162701105R00</t>
  </si>
  <si>
    <t>Vodorovné přemístění výkopku z hor.1-4 do 10000 m</t>
  </si>
  <si>
    <t>162001001VP</t>
  </si>
  <si>
    <t>Poplatek za skládku zeminy</t>
  </si>
  <si>
    <t>180400020RA0</t>
  </si>
  <si>
    <t>Založení trávníku parkového, rovina, dodání osiva</t>
  </si>
  <si>
    <t>m2</t>
  </si>
  <si>
    <t>183403153R00</t>
  </si>
  <si>
    <t>Obdělání půdy hrabáním, v rovině</t>
  </si>
  <si>
    <t>150000001VP</t>
  </si>
  <si>
    <t>Zřízení / odstranění pažení mechaniz box, do 2,0 m</t>
  </si>
  <si>
    <t>150000002VP</t>
  </si>
  <si>
    <t>Zřízení / odstranění pažení mechaniz box, hl. 2,0 - 4,0 M</t>
  </si>
  <si>
    <t>451572111RK6</t>
  </si>
  <si>
    <t>Lože pod potrubí z kameniva těženého 0 - 4 mm, kraj Moravskoslezský</t>
  </si>
  <si>
    <t>175100020RA0</t>
  </si>
  <si>
    <t>Obsyp potrubí štěrkopískem</t>
  </si>
  <si>
    <t>871413121R00</t>
  </si>
  <si>
    <t>Montáž trub z plastu, gumový kroužek, DN 500</t>
  </si>
  <si>
    <t>m</t>
  </si>
  <si>
    <t>8710001.VP</t>
  </si>
  <si>
    <t>Potrubí plnostěné Solidwall SN12 DN500, dl. 6,0 m</t>
  </si>
  <si>
    <t>ks</t>
  </si>
  <si>
    <t>877415121R00</t>
  </si>
  <si>
    <t>Výřez a montáž tvarovky z plastu na potrubí DN 500</t>
  </si>
  <si>
    <t>kus</t>
  </si>
  <si>
    <t>8770001.VP</t>
  </si>
  <si>
    <t>Odbočka PVC KG DN500/160-45°</t>
  </si>
  <si>
    <t>871000001VP</t>
  </si>
  <si>
    <t>DOD+MTZ šachtové vložky DN500, úprava směru toku</t>
  </si>
  <si>
    <t>kpl</t>
  </si>
  <si>
    <t>894411141R00</t>
  </si>
  <si>
    <t>Zřízení šachet z dílců, dno C25/30, potrubí DN 500</t>
  </si>
  <si>
    <t>59224367.AR</t>
  </si>
  <si>
    <t>Dno šachetní přímé TBZ-Q.1 100/80 V max. 50</t>
  </si>
  <si>
    <t>POL3_0</t>
  </si>
  <si>
    <t>59224373.AR</t>
  </si>
  <si>
    <t>Těsnění elastom pro šach díly EMT - DN 1000</t>
  </si>
  <si>
    <t>894421112R00</t>
  </si>
  <si>
    <t>Osazení betonových dílců šachet do 1,4 t</t>
  </si>
  <si>
    <t>59224361.AR</t>
  </si>
  <si>
    <t>Skruž šachetní TBS-Q.1 100/50/12 PS</t>
  </si>
  <si>
    <t>894423111R00</t>
  </si>
  <si>
    <t>Osazení betonových dílců šachet do 2,0 t, do malt. lože tl. 20 mm, 45 MPa</t>
  </si>
  <si>
    <t>59224353.AR</t>
  </si>
  <si>
    <t>Konus šachetní TBR-Q.1 100-63/58/12 KPS</t>
  </si>
  <si>
    <t>894421111R00</t>
  </si>
  <si>
    <t>Osazení betonových dílců šachet do 0,5 t, do malt. lože tl. 20 mm, 45 MPa</t>
  </si>
  <si>
    <t>59224349.AR</t>
  </si>
  <si>
    <t>Prstenec vyrovnávací šachetní TBW-Q.1 63/10</t>
  </si>
  <si>
    <t>59224347.AR</t>
  </si>
  <si>
    <t>Prstenec vyrovnávací šachetní TBW-Q.1 63/6</t>
  </si>
  <si>
    <t>899104111R00</t>
  </si>
  <si>
    <t>Osazení poklopu s rámem nad 150 kg, DO MALT. LOŽE MIN TL. 20 MM, 45 MPa</t>
  </si>
  <si>
    <t>55244414R</t>
  </si>
  <si>
    <t>Poklop ECON litinový samonivelační D400 SN600, kanalizační bez ventilace, kruhový</t>
  </si>
  <si>
    <t>892661111R00</t>
  </si>
  <si>
    <t>Zkouška těsnosti kanalizace DN do 600, vodou</t>
  </si>
  <si>
    <t>892663111R00</t>
  </si>
  <si>
    <t>Zabezpečení konců kanal. potrubí DN do 600, vodou</t>
  </si>
  <si>
    <t>úsek</t>
  </si>
  <si>
    <t>888000001VP</t>
  </si>
  <si>
    <t>Vymazání spar skruží</t>
  </si>
  <si>
    <t>930000001VP</t>
  </si>
  <si>
    <t>Zaměření dokončené stavby v S-JTSK a B.p.V.</t>
  </si>
  <si>
    <t>bm</t>
  </si>
  <si>
    <t>930000002VP</t>
  </si>
  <si>
    <t>Zkoušky hutnění-dynamická zkouška v rýze, dle ČSN 73 6192</t>
  </si>
  <si>
    <t>930000003VP</t>
  </si>
  <si>
    <t>Zkoušky hutnění-statická zkouška v rýze, dle ČSN 72 1006</t>
  </si>
  <si>
    <t>930000004VP</t>
  </si>
  <si>
    <t>Kamerové zkoušky vč zpracování výsledků na DVD, tištěný protokol</t>
  </si>
  <si>
    <t>930000005VP</t>
  </si>
  <si>
    <t>Ostatní náklady-náklady zřejmé z PD ale položkově, nespecifikované</t>
  </si>
  <si>
    <t>930000006VP</t>
  </si>
  <si>
    <t>Vytýčení stavby</t>
  </si>
  <si>
    <t>930000007VP</t>
  </si>
  <si>
    <t>Velkoobjemové čerpání vč zdroje el energie</t>
  </si>
  <si>
    <t>hod</t>
  </si>
  <si>
    <t>930000008VP</t>
  </si>
  <si>
    <t>Ověření hloubek šachet</t>
  </si>
  <si>
    <t>930000009VP</t>
  </si>
  <si>
    <t>Oplocení staveniště</t>
  </si>
  <si>
    <t>969021131R00</t>
  </si>
  <si>
    <t>Vybourání kanalizačního potrubí DN do 500 mm</t>
  </si>
  <si>
    <t>979086112R00</t>
  </si>
  <si>
    <t>Nakládání nebo překládání suti a vybouraných hmot</t>
  </si>
  <si>
    <t>t</t>
  </si>
  <si>
    <t>979081111R00</t>
  </si>
  <si>
    <t>Odvoz suti a vybour. hmot na skládku do 1 km</t>
  </si>
  <si>
    <t>979000001VP</t>
  </si>
  <si>
    <t>Příplatek k odvozu za každý další km</t>
  </si>
  <si>
    <t>979000002VP</t>
  </si>
  <si>
    <t>Poplatek za skládku suti</t>
  </si>
  <si>
    <t>998000001VP</t>
  </si>
  <si>
    <t>Přesun hmot, trubní vedení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</si>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</sst>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SUMIF(F49:F55,A16,I49:I55)+SUMIF(F49:F55,"PSU",I49:I55)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SUMIF(F49:F55,A17,I49:I55)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SUMIF(F49:F55,A18,I49:I55)</f>
        <v>0</v>
      </c>
      <c r="J18" s="93"/>
    </row>
    <row r="19" spans="1:10" ht="23.25" customHeight="1" x14ac:dyDescent="0.2">
      <c r="A19" s="195" t="s">
        <v>73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SUMIF(F49:F55,A19,I49:I55)</f>
        <v>0</v>
      </c>
      <c r="J19" s="93"/>
    </row>
    <row r="20" spans="1:10" ht="23.25" customHeight="1" x14ac:dyDescent="0.2">
      <c r="A20" s="195" t="s">
        <v>74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SUMIF(F49:F55,A20,I49:I55)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45425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52</v>
      </c>
      <c r="C39" s="138" t="s">
        <v>46</v>
      </c>
      <c r="D39" s="139"/>
      <c r="E39" s="139"/>
      <c r="F39" s="147">
        <f>'Rozpočet Pol'!AC65</f>
        <v>0</v>
      </c>
      <c r="G39" s="148">
        <f>'Rozpočet Pol'!AD65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55</v>
      </c>
    </row>
    <row r="43" spans="1:52" x14ac:dyDescent="0.2">
      <c r="B43" s="162" t="s">
        <v>56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SO 01 Rekonstrukce kanalizace mezi Š9-Š10</v>
      </c>
    </row>
    <row r="46" spans="1:52" ht="15.75" x14ac:dyDescent="0.25">
      <c r="B46" s="163" t="s">
        <v>57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58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59</v>
      </c>
      <c r="C49" s="177" t="s">
        <v>60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61</v>
      </c>
      <c r="C50" s="167" t="s">
        <v>62</v>
      </c>
      <c r="D50" s="169"/>
      <c r="E50" s="169"/>
      <c r="F50" s="185" t="s">
        <v>23</v>
      </c>
      <c r="G50" s="186"/>
      <c r="H50" s="186"/>
      <c r="I50" s="187">
        <f>'Rozpočet Pol'!G19</f>
        <v>0</v>
      </c>
      <c r="J50" s="187"/>
    </row>
    <row r="51" spans="1:10" ht="25.5" customHeight="1" x14ac:dyDescent="0.2">
      <c r="A51" s="165"/>
      <c r="B51" s="168" t="s">
        <v>63</v>
      </c>
      <c r="C51" s="167" t="s">
        <v>64</v>
      </c>
      <c r="D51" s="169"/>
      <c r="E51" s="169"/>
      <c r="F51" s="185" t="s">
        <v>23</v>
      </c>
      <c r="G51" s="186"/>
      <c r="H51" s="186"/>
      <c r="I51" s="187">
        <f>'Rozpočet Pol'!G22</f>
        <v>0</v>
      </c>
      <c r="J51" s="187"/>
    </row>
    <row r="52" spans="1:10" ht="25.5" customHeight="1" x14ac:dyDescent="0.2">
      <c r="A52" s="165"/>
      <c r="B52" s="168" t="s">
        <v>65</v>
      </c>
      <c r="C52" s="167" t="s">
        <v>66</v>
      </c>
      <c r="D52" s="169"/>
      <c r="E52" s="169"/>
      <c r="F52" s="185" t="s">
        <v>23</v>
      </c>
      <c r="G52" s="186"/>
      <c r="H52" s="186"/>
      <c r="I52" s="187">
        <f>'Rozpočet Pol'!G25</f>
        <v>0</v>
      </c>
      <c r="J52" s="187"/>
    </row>
    <row r="53" spans="1:10" ht="25.5" customHeight="1" x14ac:dyDescent="0.2">
      <c r="A53" s="165"/>
      <c r="B53" s="168" t="s">
        <v>67</v>
      </c>
      <c r="C53" s="167" t="s">
        <v>68</v>
      </c>
      <c r="D53" s="169"/>
      <c r="E53" s="169"/>
      <c r="F53" s="185" t="s">
        <v>23</v>
      </c>
      <c r="G53" s="186"/>
      <c r="H53" s="186"/>
      <c r="I53" s="187">
        <f>'Rozpočet Pol'!G46</f>
        <v>0</v>
      </c>
      <c r="J53" s="187"/>
    </row>
    <row r="54" spans="1:10" ht="25.5" customHeight="1" x14ac:dyDescent="0.2">
      <c r="A54" s="165"/>
      <c r="B54" s="168" t="s">
        <v>69</v>
      </c>
      <c r="C54" s="167" t="s">
        <v>70</v>
      </c>
      <c r="D54" s="169"/>
      <c r="E54" s="169"/>
      <c r="F54" s="185" t="s">
        <v>23</v>
      </c>
      <c r="G54" s="186"/>
      <c r="H54" s="186"/>
      <c r="I54" s="187">
        <f>'Rozpočet Pol'!G56</f>
        <v>0</v>
      </c>
      <c r="J54" s="187"/>
    </row>
    <row r="55" spans="1:10" ht="25.5" customHeight="1" x14ac:dyDescent="0.2">
      <c r="A55" s="165"/>
      <c r="B55" s="179" t="s">
        <v>71</v>
      </c>
      <c r="C55" s="180" t="s">
        <v>72</v>
      </c>
      <c r="D55" s="181"/>
      <c r="E55" s="181"/>
      <c r="F55" s="188" t="s">
        <v>23</v>
      </c>
      <c r="G55" s="189"/>
      <c r="H55" s="189"/>
      <c r="I55" s="190">
        <f>'Rozpočet Pol'!G62</f>
        <v>0</v>
      </c>
      <c r="J55" s="190"/>
    </row>
    <row r="56" spans="1:10" ht="25.5" customHeight="1" x14ac:dyDescent="0.2">
      <c r="A56" s="166"/>
      <c r="B56" s="172" t="s">
        <v>1</v>
      </c>
      <c r="C56" s="172"/>
      <c r="D56" s="173"/>
      <c r="E56" s="173"/>
      <c r="F56" s="191"/>
      <c r="G56" s="192"/>
      <c r="H56" s="192"/>
      <c r="I56" s="193">
        <f>SUM(I49:I55)</f>
        <v>0</v>
      </c>
      <c r="J56" s="193"/>
    </row>
    <row r="57" spans="1:10" x14ac:dyDescent="0.2">
      <c r="F57" s="194"/>
      <c r="G57" s="130"/>
      <c r="H57" s="194"/>
      <c r="I57" s="130"/>
      <c r="J57" s="130"/>
    </row>
    <row r="58" spans="1:10" x14ac:dyDescent="0.2">
      <c r="F58" s="194"/>
      <c r="G58" s="130"/>
      <c r="H58" s="194"/>
      <c r="I58" s="130"/>
      <c r="J58" s="130"/>
    </row>
    <row r="59" spans="1:10" x14ac:dyDescent="0.2">
      <c r="F59" s="194"/>
      <c r="G59" s="130"/>
      <c r="H59" s="194"/>
      <c r="I59" s="130"/>
      <c r="J5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I56:J56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76</v>
      </c>
    </row>
    <row r="2" spans="1:60" ht="24.95" customHeight="1" x14ac:dyDescent="0.2">
      <c r="A2" s="204" t="s">
        <v>75</v>
      </c>
      <c r="B2" s="198"/>
      <c r="C2" s="199" t="s">
        <v>46</v>
      </c>
      <c r="D2" s="200"/>
      <c r="E2" s="200"/>
      <c r="F2" s="200"/>
      <c r="G2" s="206"/>
      <c r="AE2" t="s">
        <v>77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78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79</v>
      </c>
    </row>
    <row r="5" spans="1:60" hidden="1" x14ac:dyDescent="0.2">
      <c r="A5" s="208" t="s">
        <v>80</v>
      </c>
      <c r="B5" s="209"/>
      <c r="C5" s="210"/>
      <c r="D5" s="211"/>
      <c r="E5" s="211"/>
      <c r="F5" s="211"/>
      <c r="G5" s="212"/>
      <c r="AE5" t="s">
        <v>81</v>
      </c>
    </row>
    <row r="7" spans="1:60" ht="38.25" x14ac:dyDescent="0.2">
      <c r="A7" s="217" t="s">
        <v>82</v>
      </c>
      <c r="B7" s="218" t="s">
        <v>83</v>
      </c>
      <c r="C7" s="218" t="s">
        <v>84</v>
      </c>
      <c r="D7" s="217" t="s">
        <v>85</v>
      </c>
      <c r="E7" s="217" t="s">
        <v>86</v>
      </c>
      <c r="F7" s="213" t="s">
        <v>87</v>
      </c>
      <c r="G7" s="234" t="s">
        <v>28</v>
      </c>
      <c r="H7" s="235" t="s">
        <v>29</v>
      </c>
      <c r="I7" s="235" t="s">
        <v>88</v>
      </c>
      <c r="J7" s="235" t="s">
        <v>30</v>
      </c>
      <c r="K7" s="235" t="s">
        <v>89</v>
      </c>
      <c r="L7" s="235" t="s">
        <v>90</v>
      </c>
      <c r="M7" s="235" t="s">
        <v>91</v>
      </c>
      <c r="N7" s="235" t="s">
        <v>92</v>
      </c>
      <c r="O7" s="235" t="s">
        <v>93</v>
      </c>
      <c r="P7" s="235" t="s">
        <v>94</v>
      </c>
      <c r="Q7" s="235" t="s">
        <v>95</v>
      </c>
      <c r="R7" s="235" t="s">
        <v>96</v>
      </c>
      <c r="S7" s="235" t="s">
        <v>97</v>
      </c>
      <c r="T7" s="235" t="s">
        <v>98</v>
      </c>
      <c r="U7" s="220" t="s">
        <v>99</v>
      </c>
    </row>
    <row r="8" spans="1:60" x14ac:dyDescent="0.2">
      <c r="A8" s="236" t="s">
        <v>100</v>
      </c>
      <c r="B8" s="237" t="s">
        <v>59</v>
      </c>
      <c r="C8" s="238" t="s">
        <v>60</v>
      </c>
      <c r="D8" s="239"/>
      <c r="E8" s="240"/>
      <c r="F8" s="241"/>
      <c r="G8" s="241">
        <f>SUMIF(AE9:AE18,"&lt;&gt;NOR",G9:G18)</f>
        <v>0</v>
      </c>
      <c r="H8" s="241"/>
      <c r="I8" s="241">
        <f>SUM(I9:I18)</f>
        <v>0</v>
      </c>
      <c r="J8" s="241"/>
      <c r="K8" s="241">
        <f>SUM(K9:K18)</f>
        <v>0</v>
      </c>
      <c r="L8" s="241"/>
      <c r="M8" s="241">
        <f>SUM(M9:M18)</f>
        <v>0</v>
      </c>
      <c r="N8" s="219"/>
      <c r="O8" s="219">
        <f>SUM(O9:O18)</f>
        <v>8.9599999999999992E-3</v>
      </c>
      <c r="P8" s="219"/>
      <c r="Q8" s="219">
        <f>SUM(Q9:Q18)</f>
        <v>0</v>
      </c>
      <c r="R8" s="219"/>
      <c r="S8" s="219"/>
      <c r="T8" s="236"/>
      <c r="U8" s="219">
        <f>SUM(U9:U18)</f>
        <v>502.53000000000003</v>
      </c>
      <c r="AE8" t="s">
        <v>101</v>
      </c>
    </row>
    <row r="9" spans="1:60" ht="22.5" outlineLevel="1" x14ac:dyDescent="0.2">
      <c r="A9" s="215">
        <v>1</v>
      </c>
      <c r="B9" s="221" t="s">
        <v>102</v>
      </c>
      <c r="C9" s="264" t="s">
        <v>103</v>
      </c>
      <c r="D9" s="223" t="s">
        <v>104</v>
      </c>
      <c r="E9" s="229">
        <v>44.82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1.4379999999999999</v>
      </c>
      <c r="U9" s="224">
        <f>ROUND(E9*T9,2)</f>
        <v>64.45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105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15">
        <v>2</v>
      </c>
      <c r="B10" s="221" t="s">
        <v>106</v>
      </c>
      <c r="C10" s="264" t="s">
        <v>107</v>
      </c>
      <c r="D10" s="223" t="s">
        <v>104</v>
      </c>
      <c r="E10" s="229">
        <v>272.60000000000002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4">
        <v>0</v>
      </c>
      <c r="O10" s="224">
        <f>ROUND(E10*N10,5)</f>
        <v>0</v>
      </c>
      <c r="P10" s="224">
        <v>0</v>
      </c>
      <c r="Q10" s="224">
        <f>ROUND(E10*P10,5)</f>
        <v>0</v>
      </c>
      <c r="R10" s="224"/>
      <c r="S10" s="224"/>
      <c r="T10" s="225">
        <v>0.16</v>
      </c>
      <c r="U10" s="224">
        <f>ROUND(E10*T10,2)</f>
        <v>43.62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108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3</v>
      </c>
      <c r="B11" s="221" t="s">
        <v>109</v>
      </c>
      <c r="C11" s="264" t="s">
        <v>110</v>
      </c>
      <c r="D11" s="223" t="s">
        <v>104</v>
      </c>
      <c r="E11" s="229">
        <v>272.60000000000002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0.34499999999999997</v>
      </c>
      <c r="U11" s="224">
        <f>ROUND(E11*T11,2)</f>
        <v>94.05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108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4</v>
      </c>
      <c r="B12" s="221" t="s">
        <v>111</v>
      </c>
      <c r="C12" s="264" t="s">
        <v>112</v>
      </c>
      <c r="D12" s="223" t="s">
        <v>104</v>
      </c>
      <c r="E12" s="229">
        <v>181.46700000000001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0.20200000000000001</v>
      </c>
      <c r="U12" s="224">
        <f>ROUND(E12*T12,2)</f>
        <v>36.659999999999997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108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>
        <v>5</v>
      </c>
      <c r="B13" s="221" t="s">
        <v>113</v>
      </c>
      <c r="C13" s="264" t="s">
        <v>114</v>
      </c>
      <c r="D13" s="223" t="s">
        <v>104</v>
      </c>
      <c r="E13" s="229">
        <v>181.46700000000001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4">
        <v>0</v>
      </c>
      <c r="O13" s="224">
        <f>ROUND(E13*N13,5)</f>
        <v>0</v>
      </c>
      <c r="P13" s="224">
        <v>0</v>
      </c>
      <c r="Q13" s="224">
        <f>ROUND(E13*P13,5)</f>
        <v>0</v>
      </c>
      <c r="R13" s="224"/>
      <c r="S13" s="224"/>
      <c r="T13" s="225">
        <v>0.997</v>
      </c>
      <c r="U13" s="224">
        <f>ROUND(E13*T13,2)</f>
        <v>180.92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108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6</v>
      </c>
      <c r="B14" s="221" t="s">
        <v>115</v>
      </c>
      <c r="C14" s="264" t="s">
        <v>116</v>
      </c>
      <c r="D14" s="223" t="s">
        <v>104</v>
      </c>
      <c r="E14" s="229">
        <v>91.132999999999996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0.65200000000000002</v>
      </c>
      <c r="U14" s="224">
        <f>ROUND(E14*T14,2)</f>
        <v>59.42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108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15">
        <v>7</v>
      </c>
      <c r="B15" s="221" t="s">
        <v>117</v>
      </c>
      <c r="C15" s="264" t="s">
        <v>118</v>
      </c>
      <c r="D15" s="223" t="s">
        <v>104</v>
      </c>
      <c r="E15" s="229">
        <v>91.132999999999996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1.0999999999999999E-2</v>
      </c>
      <c r="U15" s="224">
        <f>ROUND(E15*T15,2)</f>
        <v>1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108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8</v>
      </c>
      <c r="B16" s="221" t="s">
        <v>119</v>
      </c>
      <c r="C16" s="264" t="s">
        <v>120</v>
      </c>
      <c r="D16" s="223" t="s">
        <v>104</v>
      </c>
      <c r="E16" s="229">
        <v>91.132999999999996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0</v>
      </c>
      <c r="U16" s="224">
        <f>ROUND(E16*T16,2)</f>
        <v>0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108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9</v>
      </c>
      <c r="B17" s="221" t="s">
        <v>121</v>
      </c>
      <c r="C17" s="264" t="s">
        <v>122</v>
      </c>
      <c r="D17" s="223" t="s">
        <v>123</v>
      </c>
      <c r="E17" s="229">
        <v>298.8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4">
        <v>3.0000000000000001E-5</v>
      </c>
      <c r="O17" s="224">
        <f>ROUND(E17*N17,5)</f>
        <v>8.9599999999999992E-3</v>
      </c>
      <c r="P17" s="224">
        <v>0</v>
      </c>
      <c r="Q17" s="224">
        <f>ROUND(E17*P17,5)</f>
        <v>0</v>
      </c>
      <c r="R17" s="224"/>
      <c r="S17" s="224"/>
      <c r="T17" s="225">
        <v>0.06</v>
      </c>
      <c r="U17" s="224">
        <f>ROUND(E17*T17,2)</f>
        <v>17.93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105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10</v>
      </c>
      <c r="B18" s="221" t="s">
        <v>124</v>
      </c>
      <c r="C18" s="264" t="s">
        <v>125</v>
      </c>
      <c r="D18" s="223" t="s">
        <v>123</v>
      </c>
      <c r="E18" s="229">
        <v>298.8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4">
        <v>0</v>
      </c>
      <c r="O18" s="224">
        <f>ROUND(E18*N18,5)</f>
        <v>0</v>
      </c>
      <c r="P18" s="224">
        <v>0</v>
      </c>
      <c r="Q18" s="224">
        <f>ROUND(E18*P18,5)</f>
        <v>0</v>
      </c>
      <c r="R18" s="224"/>
      <c r="S18" s="224"/>
      <c r="T18" s="225">
        <v>1.4999999999999999E-2</v>
      </c>
      <c r="U18" s="224">
        <f>ROUND(E18*T18,2)</f>
        <v>4.4800000000000004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108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16" t="s">
        <v>100</v>
      </c>
      <c r="B19" s="222" t="s">
        <v>61</v>
      </c>
      <c r="C19" s="265" t="s">
        <v>62</v>
      </c>
      <c r="D19" s="226"/>
      <c r="E19" s="230"/>
      <c r="F19" s="233"/>
      <c r="G19" s="233">
        <f>SUMIF(AE20:AE21,"&lt;&gt;NOR",G20:G21)</f>
        <v>0</v>
      </c>
      <c r="H19" s="233"/>
      <c r="I19" s="233">
        <f>SUM(I20:I21)</f>
        <v>0</v>
      </c>
      <c r="J19" s="233"/>
      <c r="K19" s="233">
        <f>SUM(K20:K21)</f>
        <v>0</v>
      </c>
      <c r="L19" s="233"/>
      <c r="M19" s="233">
        <f>SUM(M20:M21)</f>
        <v>0</v>
      </c>
      <c r="N19" s="227"/>
      <c r="O19" s="227">
        <f>SUM(O20:O21)</f>
        <v>0</v>
      </c>
      <c r="P19" s="227"/>
      <c r="Q19" s="227">
        <f>SUM(Q20:Q21)</f>
        <v>0</v>
      </c>
      <c r="R19" s="227"/>
      <c r="S19" s="227"/>
      <c r="T19" s="228"/>
      <c r="U19" s="227">
        <f>SUM(U20:U21)</f>
        <v>0</v>
      </c>
      <c r="AE19" t="s">
        <v>101</v>
      </c>
    </row>
    <row r="20" spans="1:60" outlineLevel="1" x14ac:dyDescent="0.2">
      <c r="A20" s="215">
        <v>11</v>
      </c>
      <c r="B20" s="221" t="s">
        <v>126</v>
      </c>
      <c r="C20" s="264" t="s">
        <v>127</v>
      </c>
      <c r="D20" s="223" t="s">
        <v>123</v>
      </c>
      <c r="E20" s="229">
        <v>134.80000000000001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108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15">
        <v>12</v>
      </c>
      <c r="B21" s="221" t="s">
        <v>128</v>
      </c>
      <c r="C21" s="264" t="s">
        <v>129</v>
      </c>
      <c r="D21" s="223" t="s">
        <v>123</v>
      </c>
      <c r="E21" s="229">
        <v>247.3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</v>
      </c>
      <c r="U21" s="224">
        <f>ROUND(E21*T21,2)</f>
        <v>0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108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216" t="s">
        <v>100</v>
      </c>
      <c r="B22" s="222" t="s">
        <v>63</v>
      </c>
      <c r="C22" s="265" t="s">
        <v>64</v>
      </c>
      <c r="D22" s="226"/>
      <c r="E22" s="230"/>
      <c r="F22" s="233"/>
      <c r="G22" s="233">
        <f>SUMIF(AE23:AE24,"&lt;&gt;NOR",G23:G24)</f>
        <v>0</v>
      </c>
      <c r="H22" s="233"/>
      <c r="I22" s="233">
        <f>SUM(I23:I24)</f>
        <v>0</v>
      </c>
      <c r="J22" s="233"/>
      <c r="K22" s="233">
        <f>SUM(K23:K24)</f>
        <v>0</v>
      </c>
      <c r="L22" s="233"/>
      <c r="M22" s="233">
        <f>SUM(M23:M24)</f>
        <v>0</v>
      </c>
      <c r="N22" s="227"/>
      <c r="O22" s="227">
        <f>SUM(O23:O24)</f>
        <v>154.87958</v>
      </c>
      <c r="P22" s="227"/>
      <c r="Q22" s="227">
        <f>SUM(Q23:Q24)</f>
        <v>0</v>
      </c>
      <c r="R22" s="227"/>
      <c r="S22" s="227"/>
      <c r="T22" s="228"/>
      <c r="U22" s="227">
        <f>SUM(U23:U24)</f>
        <v>146.81</v>
      </c>
      <c r="AE22" t="s">
        <v>101</v>
      </c>
    </row>
    <row r="23" spans="1:60" ht="22.5" outlineLevel="1" x14ac:dyDescent="0.2">
      <c r="A23" s="215">
        <v>13</v>
      </c>
      <c r="B23" s="221" t="s">
        <v>130</v>
      </c>
      <c r="C23" s="264" t="s">
        <v>131</v>
      </c>
      <c r="D23" s="223" t="s">
        <v>104</v>
      </c>
      <c r="E23" s="229">
        <v>12.167999999999999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4">
        <v>1.8907700000000001</v>
      </c>
      <c r="O23" s="224">
        <f>ROUND(E23*N23,5)</f>
        <v>23.006889999999999</v>
      </c>
      <c r="P23" s="224">
        <v>0</v>
      </c>
      <c r="Q23" s="224">
        <f>ROUND(E23*P23,5)</f>
        <v>0</v>
      </c>
      <c r="R23" s="224"/>
      <c r="S23" s="224"/>
      <c r="T23" s="225">
        <v>1.6950000000000001</v>
      </c>
      <c r="U23" s="224">
        <f>ROUND(E23*T23,2)</f>
        <v>20.62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108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>
        <v>14</v>
      </c>
      <c r="B24" s="221" t="s">
        <v>132</v>
      </c>
      <c r="C24" s="264" t="s">
        <v>133</v>
      </c>
      <c r="D24" s="223" t="s">
        <v>104</v>
      </c>
      <c r="E24" s="229">
        <v>78.965683290000001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4">
        <v>1.67</v>
      </c>
      <c r="O24" s="224">
        <f>ROUND(E24*N24,5)</f>
        <v>131.87269000000001</v>
      </c>
      <c r="P24" s="224">
        <v>0</v>
      </c>
      <c r="Q24" s="224">
        <f>ROUND(E24*P24,5)</f>
        <v>0</v>
      </c>
      <c r="R24" s="224"/>
      <c r="S24" s="224"/>
      <c r="T24" s="225">
        <v>1.5980000000000001</v>
      </c>
      <c r="U24" s="224">
        <f>ROUND(E24*T24,2)</f>
        <v>126.19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105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216" t="s">
        <v>100</v>
      </c>
      <c r="B25" s="222" t="s">
        <v>65</v>
      </c>
      <c r="C25" s="265" t="s">
        <v>66</v>
      </c>
      <c r="D25" s="226"/>
      <c r="E25" s="230"/>
      <c r="F25" s="233"/>
      <c r="G25" s="233">
        <f>SUMIF(AE26:AE45,"&lt;&gt;NOR",G26:G45)</f>
        <v>0</v>
      </c>
      <c r="H25" s="233"/>
      <c r="I25" s="233">
        <f>SUM(I26:I45)</f>
        <v>0</v>
      </c>
      <c r="J25" s="233"/>
      <c r="K25" s="233">
        <f>SUM(K26:K45)</f>
        <v>0</v>
      </c>
      <c r="L25" s="233"/>
      <c r="M25" s="233">
        <f>SUM(M26:M45)</f>
        <v>0</v>
      </c>
      <c r="N25" s="227"/>
      <c r="O25" s="227">
        <f>SUM(O26:O45)</f>
        <v>11.341909999999997</v>
      </c>
      <c r="P25" s="227"/>
      <c r="Q25" s="227">
        <f>SUM(Q26:Q45)</f>
        <v>0</v>
      </c>
      <c r="R25" s="227"/>
      <c r="S25" s="227"/>
      <c r="T25" s="228"/>
      <c r="U25" s="227">
        <f>SUM(U26:U45)</f>
        <v>116.9</v>
      </c>
      <c r="AE25" t="s">
        <v>101</v>
      </c>
    </row>
    <row r="26" spans="1:60" outlineLevel="1" x14ac:dyDescent="0.2">
      <c r="A26" s="215">
        <v>15</v>
      </c>
      <c r="B26" s="221" t="s">
        <v>134</v>
      </c>
      <c r="C26" s="264" t="s">
        <v>135</v>
      </c>
      <c r="D26" s="223" t="s">
        <v>136</v>
      </c>
      <c r="E26" s="229">
        <v>93.6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4">
        <v>1.0000000000000001E-5</v>
      </c>
      <c r="O26" s="224">
        <f>ROUND(E26*N26,5)</f>
        <v>9.3999999999999997E-4</v>
      </c>
      <c r="P26" s="224">
        <v>0</v>
      </c>
      <c r="Q26" s="224">
        <f>ROUND(E26*P26,5)</f>
        <v>0</v>
      </c>
      <c r="R26" s="224"/>
      <c r="S26" s="224"/>
      <c r="T26" s="225">
        <v>0.154</v>
      </c>
      <c r="U26" s="224">
        <f>ROUND(E26*T26,2)</f>
        <v>14.41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108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16</v>
      </c>
      <c r="B27" s="221" t="s">
        <v>137</v>
      </c>
      <c r="C27" s="264" t="s">
        <v>138</v>
      </c>
      <c r="D27" s="223" t="s">
        <v>139</v>
      </c>
      <c r="E27" s="229">
        <v>16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4">
        <v>0</v>
      </c>
      <c r="O27" s="224">
        <f>ROUND(E27*N27,5)</f>
        <v>0</v>
      </c>
      <c r="P27" s="224">
        <v>0</v>
      </c>
      <c r="Q27" s="224">
        <f>ROUND(E27*P27,5)</f>
        <v>0</v>
      </c>
      <c r="R27" s="224"/>
      <c r="S27" s="224"/>
      <c r="T27" s="225">
        <v>0</v>
      </c>
      <c r="U27" s="224">
        <f>ROUND(E27*T27,2)</f>
        <v>0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108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>
        <v>17</v>
      </c>
      <c r="B28" s="221" t="s">
        <v>140</v>
      </c>
      <c r="C28" s="264" t="s">
        <v>141</v>
      </c>
      <c r="D28" s="223" t="s">
        <v>142</v>
      </c>
      <c r="E28" s="229">
        <v>1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4">
        <v>2.4000000000000001E-4</v>
      </c>
      <c r="O28" s="224">
        <f>ROUND(E28*N28,5)</f>
        <v>2.4000000000000001E-4</v>
      </c>
      <c r="P28" s="224">
        <v>0</v>
      </c>
      <c r="Q28" s="224">
        <f>ROUND(E28*P28,5)</f>
        <v>0</v>
      </c>
      <c r="R28" s="224"/>
      <c r="S28" s="224"/>
      <c r="T28" s="225">
        <v>2.0099999999999998</v>
      </c>
      <c r="U28" s="224">
        <f>ROUND(E28*T28,2)</f>
        <v>2.0099999999999998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108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18</v>
      </c>
      <c r="B29" s="221" t="s">
        <v>143</v>
      </c>
      <c r="C29" s="264" t="s">
        <v>144</v>
      </c>
      <c r="D29" s="223" t="s">
        <v>139</v>
      </c>
      <c r="E29" s="229">
        <v>1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4">
        <v>0</v>
      </c>
      <c r="O29" s="224">
        <f>ROUND(E29*N29,5)</f>
        <v>0</v>
      </c>
      <c r="P29" s="224">
        <v>0</v>
      </c>
      <c r="Q29" s="224">
        <f>ROUND(E29*P29,5)</f>
        <v>0</v>
      </c>
      <c r="R29" s="224"/>
      <c r="S29" s="224"/>
      <c r="T29" s="225">
        <v>0</v>
      </c>
      <c r="U29" s="224">
        <f>ROUND(E29*T29,2)</f>
        <v>0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108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15">
        <v>19</v>
      </c>
      <c r="B30" s="221" t="s">
        <v>145</v>
      </c>
      <c r="C30" s="264" t="s">
        <v>146</v>
      </c>
      <c r="D30" s="223" t="s">
        <v>147</v>
      </c>
      <c r="E30" s="229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4">
        <v>0</v>
      </c>
      <c r="O30" s="224">
        <f>ROUND(E30*N30,5)</f>
        <v>0</v>
      </c>
      <c r="P30" s="224">
        <v>0</v>
      </c>
      <c r="Q30" s="224">
        <f>ROUND(E30*P30,5)</f>
        <v>0</v>
      </c>
      <c r="R30" s="224"/>
      <c r="S30" s="224"/>
      <c r="T30" s="225">
        <v>0</v>
      </c>
      <c r="U30" s="224">
        <f>ROUND(E30*T30,2)</f>
        <v>0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108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20</v>
      </c>
      <c r="B31" s="221" t="s">
        <v>148</v>
      </c>
      <c r="C31" s="264" t="s">
        <v>149</v>
      </c>
      <c r="D31" s="223" t="s">
        <v>142</v>
      </c>
      <c r="E31" s="229">
        <v>2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4">
        <v>2.4757199999999999</v>
      </c>
      <c r="O31" s="224">
        <f>ROUND(E31*N31,5)</f>
        <v>4.9514399999999998</v>
      </c>
      <c r="P31" s="224">
        <v>0</v>
      </c>
      <c r="Q31" s="224">
        <f>ROUND(E31*P31,5)</f>
        <v>0</v>
      </c>
      <c r="R31" s="224"/>
      <c r="S31" s="224"/>
      <c r="T31" s="225">
        <v>24.864999999999998</v>
      </c>
      <c r="U31" s="224">
        <f>ROUND(E31*T31,2)</f>
        <v>49.73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108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>
        <v>21</v>
      </c>
      <c r="B32" s="221" t="s">
        <v>150</v>
      </c>
      <c r="C32" s="264" t="s">
        <v>151</v>
      </c>
      <c r="D32" s="223" t="s">
        <v>142</v>
      </c>
      <c r="E32" s="229">
        <v>2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4">
        <v>1.87</v>
      </c>
      <c r="O32" s="224">
        <f>ROUND(E32*N32,5)</f>
        <v>3.74</v>
      </c>
      <c r="P32" s="224">
        <v>0</v>
      </c>
      <c r="Q32" s="224">
        <f>ROUND(E32*P32,5)</f>
        <v>0</v>
      </c>
      <c r="R32" s="224"/>
      <c r="S32" s="224"/>
      <c r="T32" s="225">
        <v>0</v>
      </c>
      <c r="U32" s="224">
        <f>ROUND(E32*T32,2)</f>
        <v>0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152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22</v>
      </c>
      <c r="B33" s="221" t="s">
        <v>153</v>
      </c>
      <c r="C33" s="264" t="s">
        <v>154</v>
      </c>
      <c r="D33" s="223" t="s">
        <v>142</v>
      </c>
      <c r="E33" s="229">
        <v>4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4">
        <v>2E-3</v>
      </c>
      <c r="O33" s="224">
        <f>ROUND(E33*N33,5)</f>
        <v>8.0000000000000002E-3</v>
      </c>
      <c r="P33" s="224">
        <v>0</v>
      </c>
      <c r="Q33" s="224">
        <f>ROUND(E33*P33,5)</f>
        <v>0</v>
      </c>
      <c r="R33" s="224"/>
      <c r="S33" s="224"/>
      <c r="T33" s="225">
        <v>0</v>
      </c>
      <c r="U33" s="224">
        <f>ROUND(E33*T33,2)</f>
        <v>0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152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>
        <v>23</v>
      </c>
      <c r="B34" s="221" t="s">
        <v>155</v>
      </c>
      <c r="C34" s="264" t="s">
        <v>156</v>
      </c>
      <c r="D34" s="223" t="s">
        <v>142</v>
      </c>
      <c r="E34" s="229">
        <v>2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4">
        <v>0</v>
      </c>
      <c r="O34" s="224">
        <f>ROUND(E34*N34,5)</f>
        <v>0</v>
      </c>
      <c r="P34" s="224">
        <v>0</v>
      </c>
      <c r="Q34" s="224">
        <f>ROUND(E34*P34,5)</f>
        <v>0</v>
      </c>
      <c r="R34" s="224"/>
      <c r="S34" s="224"/>
      <c r="T34" s="225">
        <v>0.94599999999999995</v>
      </c>
      <c r="U34" s="224">
        <f>ROUND(E34*T34,2)</f>
        <v>1.89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108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24</v>
      </c>
      <c r="B35" s="221" t="s">
        <v>157</v>
      </c>
      <c r="C35" s="264" t="s">
        <v>158</v>
      </c>
      <c r="D35" s="223" t="s">
        <v>142</v>
      </c>
      <c r="E35" s="229">
        <v>2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4">
        <v>0.5</v>
      </c>
      <c r="O35" s="224">
        <f>ROUND(E35*N35,5)</f>
        <v>1</v>
      </c>
      <c r="P35" s="224">
        <v>0</v>
      </c>
      <c r="Q35" s="224">
        <f>ROUND(E35*P35,5)</f>
        <v>0</v>
      </c>
      <c r="R35" s="224"/>
      <c r="S35" s="224"/>
      <c r="T35" s="225">
        <v>0</v>
      </c>
      <c r="U35" s="224">
        <f>ROUND(E35*T35,2)</f>
        <v>0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152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15">
        <v>25</v>
      </c>
      <c r="B36" s="221" t="s">
        <v>159</v>
      </c>
      <c r="C36" s="264" t="s">
        <v>160</v>
      </c>
      <c r="D36" s="223" t="s">
        <v>142</v>
      </c>
      <c r="E36" s="229">
        <v>2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4">
        <v>0</v>
      </c>
      <c r="O36" s="224">
        <f>ROUND(E36*N36,5)</f>
        <v>0</v>
      </c>
      <c r="P36" s="224">
        <v>0</v>
      </c>
      <c r="Q36" s="224">
        <f>ROUND(E36*P36,5)</f>
        <v>0</v>
      </c>
      <c r="R36" s="224"/>
      <c r="S36" s="224"/>
      <c r="T36" s="225">
        <v>1.752</v>
      </c>
      <c r="U36" s="224">
        <f>ROUND(E36*T36,2)</f>
        <v>3.5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108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26</v>
      </c>
      <c r="B37" s="221" t="s">
        <v>161</v>
      </c>
      <c r="C37" s="264" t="s">
        <v>162</v>
      </c>
      <c r="D37" s="223" t="s">
        <v>142</v>
      </c>
      <c r="E37" s="229">
        <v>2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4">
        <v>0.58499999999999996</v>
      </c>
      <c r="O37" s="224">
        <f>ROUND(E37*N37,5)</f>
        <v>1.17</v>
      </c>
      <c r="P37" s="224">
        <v>0</v>
      </c>
      <c r="Q37" s="224">
        <f>ROUND(E37*P37,5)</f>
        <v>0</v>
      </c>
      <c r="R37" s="224"/>
      <c r="S37" s="224"/>
      <c r="T37" s="225">
        <v>0</v>
      </c>
      <c r="U37" s="224">
        <f>ROUND(E37*T37,2)</f>
        <v>0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152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15">
        <v>27</v>
      </c>
      <c r="B38" s="221" t="s">
        <v>163</v>
      </c>
      <c r="C38" s="264" t="s">
        <v>164</v>
      </c>
      <c r="D38" s="223" t="s">
        <v>142</v>
      </c>
      <c r="E38" s="229">
        <v>3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0.79</v>
      </c>
      <c r="U38" s="224">
        <f>ROUND(E38*T38,2)</f>
        <v>2.37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108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28</v>
      </c>
      <c r="B39" s="221" t="s">
        <v>165</v>
      </c>
      <c r="C39" s="264" t="s">
        <v>166</v>
      </c>
      <c r="D39" s="223" t="s">
        <v>142</v>
      </c>
      <c r="E39" s="229">
        <v>2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4">
        <v>6.8000000000000005E-2</v>
      </c>
      <c r="O39" s="224">
        <f>ROUND(E39*N39,5)</f>
        <v>0.13600000000000001</v>
      </c>
      <c r="P39" s="224">
        <v>0</v>
      </c>
      <c r="Q39" s="224">
        <f>ROUND(E39*P39,5)</f>
        <v>0</v>
      </c>
      <c r="R39" s="224"/>
      <c r="S39" s="224"/>
      <c r="T39" s="225">
        <v>0</v>
      </c>
      <c r="U39" s="224">
        <f>ROUND(E39*T39,2)</f>
        <v>0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152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29</v>
      </c>
      <c r="B40" s="221" t="s">
        <v>167</v>
      </c>
      <c r="C40" s="264" t="s">
        <v>168</v>
      </c>
      <c r="D40" s="223" t="s">
        <v>142</v>
      </c>
      <c r="E40" s="229">
        <v>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4">
        <v>0.04</v>
      </c>
      <c r="O40" s="224">
        <f>ROUND(E40*N40,5)</f>
        <v>0.04</v>
      </c>
      <c r="P40" s="224">
        <v>0</v>
      </c>
      <c r="Q40" s="224">
        <f>ROUND(E40*P40,5)</f>
        <v>0</v>
      </c>
      <c r="R40" s="224"/>
      <c r="S40" s="224"/>
      <c r="T40" s="225">
        <v>0</v>
      </c>
      <c r="U40" s="224">
        <f>ROUND(E40*T40,2)</f>
        <v>0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152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15">
        <v>30</v>
      </c>
      <c r="B41" s="221" t="s">
        <v>169</v>
      </c>
      <c r="C41" s="264" t="s">
        <v>170</v>
      </c>
      <c r="D41" s="223" t="s">
        <v>142</v>
      </c>
      <c r="E41" s="229">
        <v>3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4">
        <v>7.0200000000000002E-3</v>
      </c>
      <c r="O41" s="224">
        <f>ROUND(E41*N41,5)</f>
        <v>2.1059999999999999E-2</v>
      </c>
      <c r="P41" s="224">
        <v>0</v>
      </c>
      <c r="Q41" s="224">
        <f>ROUND(E41*P41,5)</f>
        <v>0</v>
      </c>
      <c r="R41" s="224"/>
      <c r="S41" s="224"/>
      <c r="T41" s="225">
        <v>1.694</v>
      </c>
      <c r="U41" s="224">
        <f>ROUND(E41*T41,2)</f>
        <v>5.08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108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15">
        <v>31</v>
      </c>
      <c r="B42" s="221" t="s">
        <v>171</v>
      </c>
      <c r="C42" s="264" t="s">
        <v>172</v>
      </c>
      <c r="D42" s="223" t="s">
        <v>142</v>
      </c>
      <c r="E42" s="229">
        <v>3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4">
        <v>9.0999999999999998E-2</v>
      </c>
      <c r="O42" s="224">
        <f>ROUND(E42*N42,5)</f>
        <v>0.27300000000000002</v>
      </c>
      <c r="P42" s="224">
        <v>0</v>
      </c>
      <c r="Q42" s="224">
        <f>ROUND(E42*P42,5)</f>
        <v>0</v>
      </c>
      <c r="R42" s="224"/>
      <c r="S42" s="224"/>
      <c r="T42" s="225">
        <v>0</v>
      </c>
      <c r="U42" s="224">
        <f>ROUND(E42*T42,2)</f>
        <v>0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152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32</v>
      </c>
      <c r="B43" s="221" t="s">
        <v>173</v>
      </c>
      <c r="C43" s="264" t="s">
        <v>174</v>
      </c>
      <c r="D43" s="223" t="s">
        <v>136</v>
      </c>
      <c r="E43" s="229">
        <v>93.6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4">
        <v>0</v>
      </c>
      <c r="O43" s="224">
        <f>ROUND(E43*N43,5)</f>
        <v>0</v>
      </c>
      <c r="P43" s="224">
        <v>0</v>
      </c>
      <c r="Q43" s="224">
        <f>ROUND(E43*P43,5)</f>
        <v>0</v>
      </c>
      <c r="R43" s="224"/>
      <c r="S43" s="224"/>
      <c r="T43" s="225">
        <v>0.123</v>
      </c>
      <c r="U43" s="224">
        <f>ROUND(E43*T43,2)</f>
        <v>11.51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108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33</v>
      </c>
      <c r="B44" s="221" t="s">
        <v>175</v>
      </c>
      <c r="C44" s="264" t="s">
        <v>176</v>
      </c>
      <c r="D44" s="223" t="s">
        <v>177</v>
      </c>
      <c r="E44" s="229">
        <v>3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4">
        <v>4.0999999999999999E-4</v>
      </c>
      <c r="O44" s="224">
        <f>ROUND(E44*N44,5)</f>
        <v>1.23E-3</v>
      </c>
      <c r="P44" s="224">
        <v>0</v>
      </c>
      <c r="Q44" s="224">
        <f>ROUND(E44*P44,5)</f>
        <v>0</v>
      </c>
      <c r="R44" s="224"/>
      <c r="S44" s="224"/>
      <c r="T44" s="225">
        <v>8.8000000000000007</v>
      </c>
      <c r="U44" s="224">
        <f>ROUND(E44*T44,2)</f>
        <v>26.4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108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34</v>
      </c>
      <c r="B45" s="221" t="s">
        <v>178</v>
      </c>
      <c r="C45" s="264" t="s">
        <v>179</v>
      </c>
      <c r="D45" s="223" t="s">
        <v>139</v>
      </c>
      <c r="E45" s="229">
        <v>2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4">
        <v>0</v>
      </c>
      <c r="O45" s="224">
        <f>ROUND(E45*N45,5)</f>
        <v>0</v>
      </c>
      <c r="P45" s="224">
        <v>0</v>
      </c>
      <c r="Q45" s="224">
        <f>ROUND(E45*P45,5)</f>
        <v>0</v>
      </c>
      <c r="R45" s="224"/>
      <c r="S45" s="224"/>
      <c r="T45" s="225">
        <v>0</v>
      </c>
      <c r="U45" s="224">
        <f>ROUND(E45*T45,2)</f>
        <v>0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108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x14ac:dyDescent="0.2">
      <c r="A46" s="216" t="s">
        <v>100</v>
      </c>
      <c r="B46" s="222" t="s">
        <v>67</v>
      </c>
      <c r="C46" s="265" t="s">
        <v>68</v>
      </c>
      <c r="D46" s="226"/>
      <c r="E46" s="230"/>
      <c r="F46" s="233"/>
      <c r="G46" s="233">
        <f>SUMIF(AE47:AE55,"&lt;&gt;NOR",G47:G55)</f>
        <v>0</v>
      </c>
      <c r="H46" s="233"/>
      <c r="I46" s="233">
        <f>SUM(I47:I55)</f>
        <v>0</v>
      </c>
      <c r="J46" s="233"/>
      <c r="K46" s="233">
        <f>SUM(K47:K55)</f>
        <v>0</v>
      </c>
      <c r="L46" s="233"/>
      <c r="M46" s="233">
        <f>SUM(M47:M55)</f>
        <v>0</v>
      </c>
      <c r="N46" s="227"/>
      <c r="O46" s="227">
        <f>SUM(O47:O55)</f>
        <v>0</v>
      </c>
      <c r="P46" s="227"/>
      <c r="Q46" s="227">
        <f>SUM(Q47:Q55)</f>
        <v>0</v>
      </c>
      <c r="R46" s="227"/>
      <c r="S46" s="227"/>
      <c r="T46" s="228"/>
      <c r="U46" s="227">
        <f>SUM(U47:U55)</f>
        <v>0</v>
      </c>
      <c r="AE46" t="s">
        <v>101</v>
      </c>
    </row>
    <row r="47" spans="1:60" outlineLevel="1" x14ac:dyDescent="0.2">
      <c r="A47" s="215">
        <v>35</v>
      </c>
      <c r="B47" s="221" t="s">
        <v>180</v>
      </c>
      <c r="C47" s="264" t="s">
        <v>181</v>
      </c>
      <c r="D47" s="223" t="s">
        <v>182</v>
      </c>
      <c r="E47" s="229">
        <v>93.6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4">
        <v>0</v>
      </c>
      <c r="O47" s="224">
        <f>ROUND(E47*N47,5)</f>
        <v>0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108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15">
        <v>36</v>
      </c>
      <c r="B48" s="221" t="s">
        <v>183</v>
      </c>
      <c r="C48" s="264" t="s">
        <v>184</v>
      </c>
      <c r="D48" s="223" t="s">
        <v>147</v>
      </c>
      <c r="E48" s="229">
        <v>2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4">
        <v>0</v>
      </c>
      <c r="O48" s="224">
        <f>ROUND(E48*N48,5)</f>
        <v>0</v>
      </c>
      <c r="P48" s="224">
        <v>0</v>
      </c>
      <c r="Q48" s="224">
        <f>ROUND(E48*P48,5)</f>
        <v>0</v>
      </c>
      <c r="R48" s="224"/>
      <c r="S48" s="224"/>
      <c r="T48" s="225">
        <v>0</v>
      </c>
      <c r="U48" s="224">
        <f>ROUND(E48*T48,2)</f>
        <v>0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108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15">
        <v>37</v>
      </c>
      <c r="B49" s="221" t="s">
        <v>185</v>
      </c>
      <c r="C49" s="264" t="s">
        <v>186</v>
      </c>
      <c r="D49" s="223" t="s">
        <v>147</v>
      </c>
      <c r="E49" s="229">
        <v>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4">
        <v>0</v>
      </c>
      <c r="O49" s="224">
        <f>ROUND(E49*N49,5)</f>
        <v>0</v>
      </c>
      <c r="P49" s="224">
        <v>0</v>
      </c>
      <c r="Q49" s="224">
        <f>ROUND(E49*P49,5)</f>
        <v>0</v>
      </c>
      <c r="R49" s="224"/>
      <c r="S49" s="224"/>
      <c r="T49" s="225">
        <v>0</v>
      </c>
      <c r="U49" s="224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108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15">
        <v>38</v>
      </c>
      <c r="B50" s="221" t="s">
        <v>187</v>
      </c>
      <c r="C50" s="264" t="s">
        <v>188</v>
      </c>
      <c r="D50" s="223" t="s">
        <v>182</v>
      </c>
      <c r="E50" s="229">
        <v>93.6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0</v>
      </c>
      <c r="U50" s="224">
        <f>ROUND(E50*T50,2)</f>
        <v>0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108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15">
        <v>39</v>
      </c>
      <c r="B51" s="221" t="s">
        <v>189</v>
      </c>
      <c r="C51" s="264" t="s">
        <v>190</v>
      </c>
      <c r="D51" s="223" t="s">
        <v>147</v>
      </c>
      <c r="E51" s="229">
        <v>1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4">
        <v>0</v>
      </c>
      <c r="O51" s="224">
        <f>ROUND(E51*N51,5)</f>
        <v>0</v>
      </c>
      <c r="P51" s="224">
        <v>0</v>
      </c>
      <c r="Q51" s="224">
        <f>ROUND(E51*P51,5)</f>
        <v>0</v>
      </c>
      <c r="R51" s="224"/>
      <c r="S51" s="224"/>
      <c r="T51" s="225">
        <v>0</v>
      </c>
      <c r="U51" s="224">
        <f>ROUND(E51*T51,2)</f>
        <v>0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108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40</v>
      </c>
      <c r="B52" s="221" t="s">
        <v>191</v>
      </c>
      <c r="C52" s="264" t="s">
        <v>192</v>
      </c>
      <c r="D52" s="223" t="s">
        <v>182</v>
      </c>
      <c r="E52" s="229">
        <v>93.6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4">
        <v>0</v>
      </c>
      <c r="O52" s="224">
        <f>ROUND(E52*N52,5)</f>
        <v>0</v>
      </c>
      <c r="P52" s="224">
        <v>0</v>
      </c>
      <c r="Q52" s="224">
        <f>ROUND(E52*P52,5)</f>
        <v>0</v>
      </c>
      <c r="R52" s="224"/>
      <c r="S52" s="224"/>
      <c r="T52" s="225">
        <v>0</v>
      </c>
      <c r="U52" s="224">
        <f>ROUND(E52*T52,2)</f>
        <v>0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108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41</v>
      </c>
      <c r="B53" s="221" t="s">
        <v>193</v>
      </c>
      <c r="C53" s="264" t="s">
        <v>194</v>
      </c>
      <c r="D53" s="223" t="s">
        <v>195</v>
      </c>
      <c r="E53" s="229">
        <v>80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4">
        <v>0</v>
      </c>
      <c r="O53" s="224">
        <f>ROUND(E53*N53,5)</f>
        <v>0</v>
      </c>
      <c r="P53" s="224">
        <v>0</v>
      </c>
      <c r="Q53" s="224">
        <f>ROUND(E53*P53,5)</f>
        <v>0</v>
      </c>
      <c r="R53" s="224"/>
      <c r="S53" s="224"/>
      <c r="T53" s="225">
        <v>0</v>
      </c>
      <c r="U53" s="224">
        <f>ROUND(E53*T53,2)</f>
        <v>0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108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42</v>
      </c>
      <c r="B54" s="221" t="s">
        <v>196</v>
      </c>
      <c r="C54" s="264" t="s">
        <v>197</v>
      </c>
      <c r="D54" s="223" t="s">
        <v>147</v>
      </c>
      <c r="E54" s="229">
        <v>1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4">
        <v>0</v>
      </c>
      <c r="O54" s="224">
        <f>ROUND(E54*N54,5)</f>
        <v>0</v>
      </c>
      <c r="P54" s="224">
        <v>0</v>
      </c>
      <c r="Q54" s="224">
        <f>ROUND(E54*P54,5)</f>
        <v>0</v>
      </c>
      <c r="R54" s="224"/>
      <c r="S54" s="224"/>
      <c r="T54" s="225">
        <v>0</v>
      </c>
      <c r="U54" s="224">
        <f>ROUND(E54*T54,2)</f>
        <v>0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108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43</v>
      </c>
      <c r="B55" s="221" t="s">
        <v>198</v>
      </c>
      <c r="C55" s="264" t="s">
        <v>199</v>
      </c>
      <c r="D55" s="223" t="s">
        <v>147</v>
      </c>
      <c r="E55" s="229">
        <v>1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4">
        <v>0</v>
      </c>
      <c r="O55" s="224">
        <f>ROUND(E55*N55,5)</f>
        <v>0</v>
      </c>
      <c r="P55" s="224">
        <v>0</v>
      </c>
      <c r="Q55" s="224">
        <f>ROUND(E55*P55,5)</f>
        <v>0</v>
      </c>
      <c r="R55" s="224"/>
      <c r="S55" s="224"/>
      <c r="T55" s="225">
        <v>0</v>
      </c>
      <c r="U55" s="224">
        <f>ROUND(E55*T55,2)</f>
        <v>0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108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216" t="s">
        <v>100</v>
      </c>
      <c r="B56" s="222" t="s">
        <v>69</v>
      </c>
      <c r="C56" s="265" t="s">
        <v>70</v>
      </c>
      <c r="D56" s="226"/>
      <c r="E56" s="230"/>
      <c r="F56" s="233"/>
      <c r="G56" s="233">
        <f>SUMIF(AE57:AE61,"&lt;&gt;NOR",G57:G61)</f>
        <v>0</v>
      </c>
      <c r="H56" s="233"/>
      <c r="I56" s="233">
        <f>SUM(I57:I61)</f>
        <v>0</v>
      </c>
      <c r="J56" s="233"/>
      <c r="K56" s="233">
        <f>SUM(K57:K61)</f>
        <v>0</v>
      </c>
      <c r="L56" s="233"/>
      <c r="M56" s="233">
        <f>SUM(M57:M61)</f>
        <v>0</v>
      </c>
      <c r="N56" s="227"/>
      <c r="O56" s="227">
        <f>SUM(O57:O61)</f>
        <v>0.28087000000000001</v>
      </c>
      <c r="P56" s="227"/>
      <c r="Q56" s="227">
        <f>SUM(Q57:Q61)</f>
        <v>28.086749999999999</v>
      </c>
      <c r="R56" s="227"/>
      <c r="S56" s="227"/>
      <c r="T56" s="228"/>
      <c r="U56" s="227">
        <f>SUM(U57:U61)</f>
        <v>66.13000000000001</v>
      </c>
      <c r="AE56" t="s">
        <v>101</v>
      </c>
    </row>
    <row r="57" spans="1:60" outlineLevel="1" x14ac:dyDescent="0.2">
      <c r="A57" s="215">
        <v>44</v>
      </c>
      <c r="B57" s="221" t="s">
        <v>200</v>
      </c>
      <c r="C57" s="264" t="s">
        <v>201</v>
      </c>
      <c r="D57" s="223" t="s">
        <v>136</v>
      </c>
      <c r="E57" s="229">
        <v>69.349999999999994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4">
        <v>4.0499999999999998E-3</v>
      </c>
      <c r="O57" s="224">
        <f>ROUND(E57*N57,5)</f>
        <v>0.28087000000000001</v>
      </c>
      <c r="P57" s="224">
        <v>0.40500000000000003</v>
      </c>
      <c r="Q57" s="224">
        <f>ROUND(E57*P57,5)</f>
        <v>28.086749999999999</v>
      </c>
      <c r="R57" s="224"/>
      <c r="S57" s="224"/>
      <c r="T57" s="225">
        <v>0.64300000000000002</v>
      </c>
      <c r="U57" s="224">
        <f>ROUND(E57*T57,2)</f>
        <v>44.59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108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45</v>
      </c>
      <c r="B58" s="221" t="s">
        <v>202</v>
      </c>
      <c r="C58" s="264" t="s">
        <v>203</v>
      </c>
      <c r="D58" s="223" t="s">
        <v>204</v>
      </c>
      <c r="E58" s="229">
        <v>28.085999999999999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4">
        <v>0</v>
      </c>
      <c r="O58" s="224">
        <f>ROUND(E58*N58,5)</f>
        <v>0</v>
      </c>
      <c r="P58" s="224">
        <v>0</v>
      </c>
      <c r="Q58" s="224">
        <f>ROUND(E58*P58,5)</f>
        <v>0</v>
      </c>
      <c r="R58" s="224"/>
      <c r="S58" s="224"/>
      <c r="T58" s="225">
        <v>0.27700000000000002</v>
      </c>
      <c r="U58" s="224">
        <f>ROUND(E58*T58,2)</f>
        <v>7.78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108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>
        <v>46</v>
      </c>
      <c r="B59" s="221" t="s">
        <v>205</v>
      </c>
      <c r="C59" s="264" t="s">
        <v>206</v>
      </c>
      <c r="D59" s="223" t="s">
        <v>204</v>
      </c>
      <c r="E59" s="229">
        <v>28.085999999999999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4">
        <v>0</v>
      </c>
      <c r="O59" s="224">
        <f>ROUND(E59*N59,5)</f>
        <v>0</v>
      </c>
      <c r="P59" s="224">
        <v>0</v>
      </c>
      <c r="Q59" s="224">
        <f>ROUND(E59*P59,5)</f>
        <v>0</v>
      </c>
      <c r="R59" s="224"/>
      <c r="S59" s="224"/>
      <c r="T59" s="225">
        <v>0.49</v>
      </c>
      <c r="U59" s="224">
        <f>ROUND(E59*T59,2)</f>
        <v>13.76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108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>
        <v>47</v>
      </c>
      <c r="B60" s="221" t="s">
        <v>207</v>
      </c>
      <c r="C60" s="264" t="s">
        <v>208</v>
      </c>
      <c r="D60" s="223" t="s">
        <v>204</v>
      </c>
      <c r="E60" s="229">
        <v>252.774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4">
        <v>0</v>
      </c>
      <c r="O60" s="224">
        <f>ROUND(E60*N60,5)</f>
        <v>0</v>
      </c>
      <c r="P60" s="224">
        <v>0</v>
      </c>
      <c r="Q60" s="224">
        <f>ROUND(E60*P60,5)</f>
        <v>0</v>
      </c>
      <c r="R60" s="224"/>
      <c r="S60" s="224"/>
      <c r="T60" s="225">
        <v>0</v>
      </c>
      <c r="U60" s="224">
        <f>ROUND(E60*T60,2)</f>
        <v>0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108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>
        <v>48</v>
      </c>
      <c r="B61" s="221" t="s">
        <v>209</v>
      </c>
      <c r="C61" s="264" t="s">
        <v>210</v>
      </c>
      <c r="D61" s="223" t="s">
        <v>204</v>
      </c>
      <c r="E61" s="229">
        <v>28.085999999999999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4">
        <v>0</v>
      </c>
      <c r="O61" s="224">
        <f>ROUND(E61*N61,5)</f>
        <v>0</v>
      </c>
      <c r="P61" s="224">
        <v>0</v>
      </c>
      <c r="Q61" s="224">
        <f>ROUND(E61*P61,5)</f>
        <v>0</v>
      </c>
      <c r="R61" s="224"/>
      <c r="S61" s="224"/>
      <c r="T61" s="225">
        <v>0</v>
      </c>
      <c r="U61" s="224">
        <f>ROUND(E61*T61,2)</f>
        <v>0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108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x14ac:dyDescent="0.2">
      <c r="A62" s="216" t="s">
        <v>100</v>
      </c>
      <c r="B62" s="222" t="s">
        <v>71</v>
      </c>
      <c r="C62" s="265" t="s">
        <v>72</v>
      </c>
      <c r="D62" s="226"/>
      <c r="E62" s="230"/>
      <c r="F62" s="233"/>
      <c r="G62" s="233">
        <f>SUMIF(AE63:AE63,"&lt;&gt;NOR",G63:G63)</f>
        <v>0</v>
      </c>
      <c r="H62" s="233"/>
      <c r="I62" s="233">
        <f>SUM(I63:I63)</f>
        <v>0</v>
      </c>
      <c r="J62" s="233"/>
      <c r="K62" s="233">
        <f>SUM(K63:K63)</f>
        <v>0</v>
      </c>
      <c r="L62" s="233"/>
      <c r="M62" s="233">
        <f>SUM(M63:M63)</f>
        <v>0</v>
      </c>
      <c r="N62" s="227"/>
      <c r="O62" s="227">
        <f>SUM(O63:O63)</f>
        <v>0</v>
      </c>
      <c r="P62" s="227"/>
      <c r="Q62" s="227">
        <f>SUM(Q63:Q63)</f>
        <v>0</v>
      </c>
      <c r="R62" s="227"/>
      <c r="S62" s="227"/>
      <c r="T62" s="228"/>
      <c r="U62" s="227">
        <f>SUM(U63:U63)</f>
        <v>0</v>
      </c>
      <c r="AE62" t="s">
        <v>101</v>
      </c>
    </row>
    <row r="63" spans="1:60" outlineLevel="1" x14ac:dyDescent="0.2">
      <c r="A63" s="242">
        <v>49</v>
      </c>
      <c r="B63" s="243" t="s">
        <v>211</v>
      </c>
      <c r="C63" s="266" t="s">
        <v>212</v>
      </c>
      <c r="D63" s="244" t="s">
        <v>147</v>
      </c>
      <c r="E63" s="245">
        <v>1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8">
        <v>0</v>
      </c>
      <c r="O63" s="248">
        <f>ROUND(E63*N63,5)</f>
        <v>0</v>
      </c>
      <c r="P63" s="248">
        <v>0</v>
      </c>
      <c r="Q63" s="248">
        <f>ROUND(E63*P63,5)</f>
        <v>0</v>
      </c>
      <c r="R63" s="248"/>
      <c r="S63" s="248"/>
      <c r="T63" s="249">
        <v>0</v>
      </c>
      <c r="U63" s="248">
        <f>ROUND(E63*T63,2)</f>
        <v>0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108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x14ac:dyDescent="0.2">
      <c r="A64" s="6"/>
      <c r="B64" s="7" t="s">
        <v>213</v>
      </c>
      <c r="C64" s="267" t="s">
        <v>213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C64">
        <v>15</v>
      </c>
      <c r="AD64">
        <v>21</v>
      </c>
    </row>
    <row r="65" spans="1:31" x14ac:dyDescent="0.2">
      <c r="A65" s="250"/>
      <c r="B65" s="251">
        <v>26</v>
      </c>
      <c r="C65" s="268" t="s">
        <v>213</v>
      </c>
      <c r="D65" s="252"/>
      <c r="E65" s="252"/>
      <c r="F65" s="252"/>
      <c r="G65" s="263">
        <f>G8+G19+G22+G25+G46+G56+G62</f>
        <v>0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C65">
        <f>SUMIF(L7:L63,AC64,G7:G63)</f>
        <v>0</v>
      </c>
      <c r="AD65">
        <f>SUMIF(L7:L63,AD64,G7:G63)</f>
        <v>0</v>
      </c>
      <c r="AE65" t="s">
        <v>214</v>
      </c>
    </row>
    <row r="66" spans="1:31" x14ac:dyDescent="0.2">
      <c r="A66" s="6"/>
      <c r="B66" s="7" t="s">
        <v>213</v>
      </c>
      <c r="C66" s="267" t="s">
        <v>213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213</v>
      </c>
      <c r="C67" s="267" t="s">
        <v>213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3">
        <v>33</v>
      </c>
      <c r="B68" s="253"/>
      <c r="C68" s="269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54"/>
      <c r="B69" s="255"/>
      <c r="C69" s="270"/>
      <c r="D69" s="255"/>
      <c r="E69" s="255"/>
      <c r="F69" s="255"/>
      <c r="G69" s="25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E69" t="s">
        <v>215</v>
      </c>
    </row>
    <row r="70" spans="1:31" x14ac:dyDescent="0.2">
      <c r="A70" s="257"/>
      <c r="B70" s="258"/>
      <c r="C70" s="271"/>
      <c r="D70" s="258"/>
      <c r="E70" s="258"/>
      <c r="F70" s="258"/>
      <c r="G70" s="259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57"/>
      <c r="B71" s="258"/>
      <c r="C71" s="271"/>
      <c r="D71" s="258"/>
      <c r="E71" s="258"/>
      <c r="F71" s="258"/>
      <c r="G71" s="259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57"/>
      <c r="B72" s="258"/>
      <c r="C72" s="271"/>
      <c r="D72" s="258"/>
      <c r="E72" s="258"/>
      <c r="F72" s="258"/>
      <c r="G72" s="259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260"/>
      <c r="B73" s="261"/>
      <c r="C73" s="272"/>
      <c r="D73" s="261"/>
      <c r="E73" s="261"/>
      <c r="F73" s="261"/>
      <c r="G73" s="262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A74" s="6"/>
      <c r="B74" s="7" t="s">
        <v>213</v>
      </c>
      <c r="C74" s="267" t="s">
        <v>213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31" x14ac:dyDescent="0.2">
      <c r="C75" s="273"/>
      <c r="AE75" t="s">
        <v>216</v>
      </c>
    </row>
  </sheetData>
  <mergeCells count="6">
    <mergeCell ref="A1:G1"/>
    <mergeCell ref="C2:G2"/>
    <mergeCell ref="C3:G3"/>
    <mergeCell ref="C4:G4"/>
    <mergeCell ref="A68:C68"/>
    <mergeCell ref="A69:G7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2024-05-13T07:33:16Z</dcterms:modified>
</cp:coreProperties>
</file>